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ellis\Desktop\Finance\Finance Website Forms\"/>
    </mc:Choice>
  </mc:AlternateContent>
  <bookViews>
    <workbookView xWindow="0" yWindow="0" windowWidth="19200" windowHeight="11595"/>
  </bookViews>
  <sheets>
    <sheet name="Initial Allot Final Allot 15 16" sheetId="11" r:id="rId1"/>
    <sheet name="Explanations" sheetId="13" r:id="rId2"/>
  </sheets>
  <calcPr calcId="152511"/>
</workbook>
</file>

<file path=xl/calcChain.xml><?xml version="1.0" encoding="utf-8"?>
<calcChain xmlns="http://schemas.openxmlformats.org/spreadsheetml/2006/main">
  <c r="V52" i="11" l="1"/>
  <c r="U52" i="11"/>
  <c r="S52" i="11" l="1"/>
  <c r="R52" i="11"/>
  <c r="Q52" i="11"/>
  <c r="P52" i="11"/>
  <c r="O52" i="11"/>
  <c r="N52" i="11"/>
  <c r="M52" i="11"/>
  <c r="L52" i="11"/>
  <c r="K52" i="11"/>
  <c r="J52" i="11"/>
  <c r="I52" i="11"/>
  <c r="H52" i="11"/>
  <c r="G52" i="11"/>
  <c r="T52" i="11"/>
  <c r="F50" i="11" l="1"/>
  <c r="E50" i="11"/>
  <c r="F49" i="11"/>
  <c r="E49" i="11"/>
  <c r="F48" i="11"/>
  <c r="E48" i="11"/>
  <c r="F45" i="11"/>
  <c r="E45" i="11"/>
  <c r="F44" i="11"/>
  <c r="E44" i="11"/>
  <c r="F43" i="11"/>
  <c r="E43" i="11"/>
  <c r="F38" i="11"/>
  <c r="E38" i="11"/>
  <c r="F37" i="11"/>
  <c r="E37" i="11"/>
  <c r="F33" i="11"/>
  <c r="E33" i="11"/>
  <c r="F32" i="11"/>
  <c r="E32" i="11"/>
  <c r="F31" i="11"/>
  <c r="E31" i="11"/>
  <c r="F27" i="11"/>
  <c r="E27" i="11"/>
  <c r="F26" i="11"/>
  <c r="E26" i="11"/>
  <c r="E17" i="11" l="1"/>
  <c r="F17" i="11"/>
  <c r="E25" i="11"/>
  <c r="F25" i="11"/>
  <c r="F40" i="11" l="1"/>
  <c r="E40" i="11"/>
  <c r="F46" i="11"/>
  <c r="F42" i="11"/>
  <c r="F41" i="11"/>
  <c r="F39" i="11"/>
  <c r="F36" i="11"/>
  <c r="F35" i="11"/>
  <c r="F34" i="11"/>
  <c r="F30" i="11"/>
  <c r="F29" i="11"/>
  <c r="F24" i="11"/>
  <c r="F23" i="11"/>
  <c r="F22" i="11"/>
  <c r="F20" i="11"/>
  <c r="F19" i="11"/>
  <c r="F18" i="11"/>
  <c r="F16" i="11"/>
  <c r="F15" i="11"/>
  <c r="F14" i="11"/>
  <c r="F13" i="11"/>
  <c r="E46" i="11"/>
  <c r="E42" i="11"/>
  <c r="E41" i="11"/>
  <c r="E39" i="11"/>
  <c r="E36" i="11"/>
  <c r="E35" i="11"/>
  <c r="E34" i="11"/>
  <c r="E30" i="11"/>
  <c r="E29" i="11"/>
  <c r="E24" i="11"/>
  <c r="E23" i="11"/>
  <c r="E22" i="11"/>
  <c r="E20" i="11"/>
  <c r="E19" i="11"/>
  <c r="E18" i="11"/>
  <c r="E16" i="11"/>
  <c r="E15" i="11"/>
  <c r="E14" i="11"/>
  <c r="E13" i="11"/>
</calcChain>
</file>

<file path=xl/sharedStrings.xml><?xml version="1.0" encoding="utf-8"?>
<sst xmlns="http://schemas.openxmlformats.org/spreadsheetml/2006/main" count="194" uniqueCount="141">
  <si>
    <t>Rockingham County Schools</t>
  </si>
  <si>
    <t>School Year</t>
  </si>
  <si>
    <t>PRC #</t>
  </si>
  <si>
    <t>PRC Name</t>
  </si>
  <si>
    <t>000</t>
  </si>
  <si>
    <t>Textbooks</t>
  </si>
  <si>
    <t>001</t>
  </si>
  <si>
    <t>002</t>
  </si>
  <si>
    <t>Central Office Staff</t>
  </si>
  <si>
    <t>003</t>
  </si>
  <si>
    <t>Non-Instructional Support</t>
  </si>
  <si>
    <t>005</t>
  </si>
  <si>
    <t>School Building Administration</t>
  </si>
  <si>
    <t>007</t>
  </si>
  <si>
    <t>012</t>
  </si>
  <si>
    <t>Driver Training</t>
  </si>
  <si>
    <t>013</t>
  </si>
  <si>
    <t>014</t>
  </si>
  <si>
    <t>CTE Program Support</t>
  </si>
  <si>
    <t>School Technology</t>
  </si>
  <si>
    <t>015</t>
  </si>
  <si>
    <t>024</t>
  </si>
  <si>
    <t>DSSF</t>
  </si>
  <si>
    <t>027</t>
  </si>
  <si>
    <t>Teacher Assistants</t>
  </si>
  <si>
    <t>028</t>
  </si>
  <si>
    <t>Staff Development</t>
  </si>
  <si>
    <t>031</t>
  </si>
  <si>
    <t>Low Wealth Funding</t>
  </si>
  <si>
    <t>032</t>
  </si>
  <si>
    <t>Children with Disabilities</t>
  </si>
  <si>
    <t>034</t>
  </si>
  <si>
    <t>Academically Gifted</t>
  </si>
  <si>
    <t>054</t>
  </si>
  <si>
    <t>Limited English</t>
  </si>
  <si>
    <t>056</t>
  </si>
  <si>
    <t>Transportation</t>
  </si>
  <si>
    <t>061</t>
  </si>
  <si>
    <t>Classroom Materials</t>
  </si>
  <si>
    <t>069</t>
  </si>
  <si>
    <t>At Risk Student Services</t>
  </si>
  <si>
    <t>Principal (MOE)</t>
  </si>
  <si>
    <t>Assistant Principal (MOE)</t>
  </si>
  <si>
    <t>CTE (MOE)</t>
  </si>
  <si>
    <t>Classroom Teachers (position)</t>
  </si>
  <si>
    <t>Instructional Support (position)</t>
  </si>
  <si>
    <t>022</t>
  </si>
  <si>
    <t>Mentor Pay</t>
  </si>
  <si>
    <t>072</t>
  </si>
  <si>
    <t>Improving Student Accountability</t>
  </si>
  <si>
    <t>State Expenditure Report Analysis</t>
  </si>
  <si>
    <t>Allotment</t>
  </si>
  <si>
    <t>Initial</t>
  </si>
  <si>
    <t>Final</t>
  </si>
  <si>
    <t>the initial allotment amount by more than five percent (5%) and the educational</t>
  </si>
  <si>
    <t>priorities that necessitated the transfer.</t>
  </si>
  <si>
    <r>
      <t xml:space="preserve">Required:  </t>
    </r>
    <r>
      <rPr>
        <sz val="11"/>
        <color theme="1"/>
        <rFont val="Calibri"/>
        <family val="2"/>
        <scheme val="minor"/>
      </rPr>
      <t>A description of each allotment transfer that increased or decreased</t>
    </r>
  </si>
  <si>
    <t>Dollar</t>
  </si>
  <si>
    <t>Difference</t>
  </si>
  <si>
    <t>Percent</t>
  </si>
  <si>
    <t>Position/MOE</t>
  </si>
  <si>
    <t>or</t>
  </si>
  <si>
    <t>055</t>
  </si>
  <si>
    <t>High School Learn and Earn</t>
  </si>
  <si>
    <t>ABC</t>
  </si>
  <si>
    <t>Transfer</t>
  </si>
  <si>
    <t>Sum</t>
  </si>
  <si>
    <t>Dollars for K-12 Teachers</t>
  </si>
  <si>
    <t>Exp 1.</t>
  </si>
  <si>
    <t>Exp. 1.</t>
  </si>
  <si>
    <t>Exp 2.</t>
  </si>
  <si>
    <t>Exp 3.</t>
  </si>
  <si>
    <t>Exp. 2.</t>
  </si>
  <si>
    <t>Exp. 3.</t>
  </si>
  <si>
    <t>Exp 4.</t>
  </si>
  <si>
    <t>Exp. 4.</t>
  </si>
  <si>
    <t>The transfer of State At-Risk Student Services (PRC 069) to State Low Wealth Funding (PRC 031) was used to offset the increased cost of retirement benefits and hospitalization.</t>
  </si>
  <si>
    <t>Exp 5.</t>
  </si>
  <si>
    <t>Exp. 5.</t>
  </si>
  <si>
    <t>The transfer of State Limited English Proficiency (PRC 054) to State Low Wealth Funding (PRC 031) was used to pay for beginning teacher positions traded with LEP - the LEP teachers being paid from State Classroom Teachers (PRC 001).</t>
  </si>
  <si>
    <t>Exp 6.</t>
  </si>
  <si>
    <t>Exp. 6.</t>
  </si>
  <si>
    <t>Exp 7.</t>
  </si>
  <si>
    <t>Exp. 7.</t>
  </si>
  <si>
    <t>Exp 8.</t>
  </si>
  <si>
    <t>Exp. 8.</t>
  </si>
  <si>
    <t>The transfer of State High School Learn and Earn (PRC 055) to State Low Wealth Funding (PRC 031) was used to offset the increased cost of retirement benefits and hospitalization.</t>
  </si>
  <si>
    <t>Exp. 9.</t>
  </si>
  <si>
    <t>Explanation Number</t>
  </si>
  <si>
    <t>Explanation</t>
  </si>
  <si>
    <t>Exp 9.</t>
  </si>
  <si>
    <t>016</t>
  </si>
  <si>
    <t>Summer Reading Camps</t>
  </si>
  <si>
    <t>020</t>
  </si>
  <si>
    <t>Foreign Exchange</t>
  </si>
  <si>
    <t>029</t>
  </si>
  <si>
    <t>Behavioral Support (Willie M)</t>
  </si>
  <si>
    <t>030</t>
  </si>
  <si>
    <t>Digital Learning</t>
  </si>
  <si>
    <t>039</t>
  </si>
  <si>
    <t>School Resource Officers</t>
  </si>
  <si>
    <t>041</t>
  </si>
  <si>
    <t>Panic Alarms</t>
  </si>
  <si>
    <t>063</t>
  </si>
  <si>
    <t>Special Program Funds - EC</t>
  </si>
  <si>
    <t>066</t>
  </si>
  <si>
    <t>Assistant Principal Interns</t>
  </si>
  <si>
    <t>067</t>
  </si>
  <si>
    <t>Assistant Principal Interns - MSA</t>
  </si>
  <si>
    <t>073</t>
  </si>
  <si>
    <t>School Connectivity</t>
  </si>
  <si>
    <t>085</t>
  </si>
  <si>
    <t>M Class Reading 3D</t>
  </si>
  <si>
    <t>120</t>
  </si>
  <si>
    <t>LEA Financed Purchase of School Bus</t>
  </si>
  <si>
    <t>010</t>
  </si>
  <si>
    <t>Revision 037</t>
  </si>
  <si>
    <t>Exp 10.</t>
  </si>
  <si>
    <t>Exp 11.</t>
  </si>
  <si>
    <t>Exp 12.</t>
  </si>
  <si>
    <t>Exp 13.</t>
  </si>
  <si>
    <t>Exp 14.</t>
  </si>
  <si>
    <t>The transfer of State Academically Gifted dollars (PRC 034) to State Low Wealth Funding (PRC 031) was used to pay for beginning teacher positions traded with AIG - the AIG teachers being paid from State Classroom Teachers (PRC 001).</t>
  </si>
  <si>
    <t>The transfer of State Instructional Supplies (PRC 061) to State Low Wealth Supplemental Funding (PRC 031) was used to offset the increased cost of retirement benefits and hospitalization.</t>
  </si>
  <si>
    <t>Exp. 10.</t>
  </si>
  <si>
    <t>Exp. 11.</t>
  </si>
  <si>
    <t>Exp. 12.</t>
  </si>
  <si>
    <t>Exp. 13.</t>
  </si>
  <si>
    <t>Exp. 14.</t>
  </si>
  <si>
    <t>2015/2016</t>
  </si>
  <si>
    <t>Revision 021</t>
  </si>
  <si>
    <t>Exp 15.</t>
  </si>
  <si>
    <t>Exp 16.</t>
  </si>
  <si>
    <t>Revision 026</t>
  </si>
  <si>
    <t>Revision 040</t>
  </si>
  <si>
    <t>Revision 042</t>
  </si>
  <si>
    <t>Exp. 15.</t>
  </si>
  <si>
    <t>Exp. 16.</t>
  </si>
  <si>
    <t>The transfer of State Textbook dollars (PRC 130) to State Instructional Supplies (PRC 061) was used to pay for supplies and materials for classroom use.</t>
  </si>
  <si>
    <t xml:space="preserve">The transfer of State CTE MOE's (PRC 013) to State CTE Program Support (PRC 014) was due to vacancies in CTE which allowed for unused months to be converted to dollar support for supplies and materials. </t>
  </si>
  <si>
    <t>The transfer of State High School Learn and Earn (PRC 055) to State Low Wealth Funding (PRC 031) was used to offset the trade difference  between a highly paid guidance position with the cost of a beginning guidance position.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</si>
</sst>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_(* \(#,##0\);_(* &quot;-&quot;_);_(@_)"/>
    <numFmt numFmtId="43" formatCode="_(* #,##0.00_);_(* \(#,##0.00\);_(* &quot;-&quot;??_);_(@_)"/>
  </numFmts>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16">
    <xf numFmtId="0" fontId="0" fillId="0" borderId="0" xfId="0"/>
    <xf numFmtId="0" fontId="1" fillId="0" borderId="0" xfId="0" applyFont="1"/>
    <xf numFmtId="14" fontId="1" fillId="0" borderId="0" xfId="0" applyNumberFormat="1" applyFont="1"/>
    <xf numFmtId="0" fontId="0" fillId="0" borderId="0" xfId="0" quotePrefix="1"/>
    <xf numFmtId="41" fontId="0" fillId="0" borderId="0" xfId="0" applyNumberFormat="1"/>
    <xf numFmtId="0" fontId="1" fillId="0" borderId="1" xfId="0" applyFont="1" applyBorder="1" applyAlignment="1">
      <alignment horizontal="center"/>
    </xf>
    <xf numFmtId="0" fontId="1" fillId="0" borderId="0" xfId="0" applyFont="1" applyBorder="1" applyAlignment="1">
      <alignment horizontal="center"/>
    </xf>
    <xf numFmtId="43" fontId="0" fillId="0" borderId="0" xfId="0" applyNumberFormat="1"/>
    <xf numFmtId="0" fontId="1" fillId="0" borderId="1" xfId="0" applyFont="1" applyFill="1" applyBorder="1" applyAlignment="1">
      <alignment horizontal="center"/>
    </xf>
    <xf numFmtId="0" fontId="1" fillId="0" borderId="0" xfId="0" applyFont="1" applyAlignment="1">
      <alignment horizontal="center"/>
    </xf>
    <xf numFmtId="14" fontId="0" fillId="0" borderId="0" xfId="0" applyNumberFormat="1" applyFont="1"/>
    <xf numFmtId="10" fontId="0" fillId="0" borderId="0" xfId="0" applyNumberFormat="1"/>
    <xf numFmtId="0" fontId="0" fillId="0" borderId="0" xfId="0" applyAlignment="1">
      <alignment vertical="top" wrapText="1"/>
    </xf>
    <xf numFmtId="0" fontId="1" fillId="0" borderId="1" xfId="0" applyFont="1" applyBorder="1" applyAlignment="1">
      <alignment horizontal="center" wrapText="1"/>
    </xf>
    <xf numFmtId="0" fontId="0" fillId="0" borderId="0" xfId="0" applyFill="1" applyAlignment="1">
      <alignment vertical="top" wrapText="1"/>
    </xf>
    <xf numFmtId="0" fontId="0" fillId="0"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8"/>
  <sheetViews>
    <sheetView tabSelected="1" workbookViewId="0">
      <selection activeCell="A3" sqref="A3"/>
    </sheetView>
  </sheetViews>
  <sheetFormatPr defaultRowHeight="15" x14ac:dyDescent="0.25"/>
  <cols>
    <col min="1" max="1" width="13.42578125" customWidth="1"/>
    <col min="2" max="2" width="38.7109375" customWidth="1"/>
    <col min="3" max="3" width="11.28515625" bestFit="1" customWidth="1"/>
    <col min="4" max="4" width="11.5703125" bestFit="1" customWidth="1"/>
    <col min="5" max="5" width="13.5703125" bestFit="1" customWidth="1"/>
    <col min="6" max="6" width="11.5703125" bestFit="1" customWidth="1"/>
    <col min="7" max="22" width="12" bestFit="1" customWidth="1"/>
  </cols>
  <sheetData>
    <row r="1" spans="1:22" x14ac:dyDescent="0.25">
      <c r="A1" s="1" t="s">
        <v>0</v>
      </c>
      <c r="B1" s="1"/>
    </row>
    <row r="2" spans="1:22" x14ac:dyDescent="0.25">
      <c r="A2" s="1" t="s">
        <v>50</v>
      </c>
      <c r="B2" s="1"/>
    </row>
    <row r="3" spans="1:22" x14ac:dyDescent="0.25">
      <c r="A3" s="2">
        <v>42656</v>
      </c>
      <c r="B3" s="1"/>
    </row>
    <row r="4" spans="1:22" x14ac:dyDescent="0.25">
      <c r="A4" s="2"/>
      <c r="B4" s="1"/>
    </row>
    <row r="5" spans="1:22" x14ac:dyDescent="0.25">
      <c r="A5" s="2" t="s">
        <v>56</v>
      </c>
      <c r="B5" s="1"/>
    </row>
    <row r="6" spans="1:22" x14ac:dyDescent="0.25">
      <c r="A6" s="10" t="s">
        <v>54</v>
      </c>
      <c r="B6" s="1"/>
    </row>
    <row r="7" spans="1:22" x14ac:dyDescent="0.25">
      <c r="A7" s="10" t="s">
        <v>55</v>
      </c>
      <c r="B7" s="1"/>
    </row>
    <row r="8" spans="1:22" x14ac:dyDescent="0.25">
      <c r="B8" s="2"/>
      <c r="G8" s="9" t="s">
        <v>68</v>
      </c>
      <c r="H8" s="9" t="s">
        <v>70</v>
      </c>
      <c r="I8" s="9" t="s">
        <v>71</v>
      </c>
      <c r="J8" s="9" t="s">
        <v>74</v>
      </c>
      <c r="K8" s="9" t="s">
        <v>77</v>
      </c>
      <c r="L8" s="9" t="s">
        <v>80</v>
      </c>
      <c r="M8" s="9" t="s">
        <v>82</v>
      </c>
      <c r="N8" s="9" t="s">
        <v>84</v>
      </c>
      <c r="O8" s="9" t="s">
        <v>90</v>
      </c>
      <c r="P8" s="9" t="s">
        <v>117</v>
      </c>
      <c r="Q8" s="9" t="s">
        <v>118</v>
      </c>
      <c r="R8" s="9" t="s">
        <v>119</v>
      </c>
      <c r="S8" s="9" t="s">
        <v>120</v>
      </c>
      <c r="T8" s="9" t="s">
        <v>121</v>
      </c>
      <c r="U8" s="9" t="s">
        <v>131</v>
      </c>
      <c r="V8" s="9" t="s">
        <v>132</v>
      </c>
    </row>
    <row r="9" spans="1:22" x14ac:dyDescent="0.25">
      <c r="C9" s="9" t="s">
        <v>52</v>
      </c>
      <c r="D9" s="9" t="s">
        <v>53</v>
      </c>
      <c r="E9" s="9" t="s">
        <v>60</v>
      </c>
    </row>
    <row r="10" spans="1:22" x14ac:dyDescent="0.25">
      <c r="C10" s="9" t="s">
        <v>51</v>
      </c>
      <c r="D10" s="9" t="s">
        <v>51</v>
      </c>
      <c r="E10" s="9" t="s">
        <v>61</v>
      </c>
      <c r="G10" s="2" t="s">
        <v>130</v>
      </c>
      <c r="H10" s="2" t="s">
        <v>130</v>
      </c>
      <c r="I10" s="2" t="s">
        <v>130</v>
      </c>
      <c r="J10" s="2" t="s">
        <v>130</v>
      </c>
      <c r="K10" s="2" t="s">
        <v>130</v>
      </c>
      <c r="L10" s="2" t="s">
        <v>133</v>
      </c>
      <c r="M10" s="2" t="s">
        <v>133</v>
      </c>
      <c r="N10" s="2" t="s">
        <v>116</v>
      </c>
      <c r="O10" s="2" t="s">
        <v>116</v>
      </c>
      <c r="P10" s="2" t="s">
        <v>116</v>
      </c>
      <c r="Q10" s="2" t="s">
        <v>116</v>
      </c>
      <c r="R10" s="2" t="s">
        <v>116</v>
      </c>
      <c r="S10" s="2" t="s">
        <v>134</v>
      </c>
      <c r="T10" s="2" t="s">
        <v>134</v>
      </c>
      <c r="U10" s="2" t="s">
        <v>135</v>
      </c>
      <c r="V10" s="2" t="s">
        <v>135</v>
      </c>
    </row>
    <row r="11" spans="1:22" x14ac:dyDescent="0.25">
      <c r="A11" s="1"/>
      <c r="B11" s="1"/>
      <c r="C11" s="6" t="s">
        <v>1</v>
      </c>
      <c r="D11" s="6" t="s">
        <v>1</v>
      </c>
      <c r="E11" s="9" t="s">
        <v>57</v>
      </c>
      <c r="F11" s="9" t="s">
        <v>59</v>
      </c>
      <c r="G11" s="9" t="s">
        <v>64</v>
      </c>
      <c r="H11" s="9" t="s">
        <v>64</v>
      </c>
      <c r="I11" s="9" t="s">
        <v>64</v>
      </c>
      <c r="J11" s="9" t="s">
        <v>64</v>
      </c>
      <c r="K11" s="9" t="s">
        <v>64</v>
      </c>
      <c r="L11" s="9" t="s">
        <v>64</v>
      </c>
      <c r="M11" s="9" t="s">
        <v>64</v>
      </c>
      <c r="N11" s="9" t="s">
        <v>64</v>
      </c>
      <c r="O11" s="9" t="s">
        <v>64</v>
      </c>
      <c r="P11" s="9" t="s">
        <v>64</v>
      </c>
      <c r="Q11" s="9" t="s">
        <v>64</v>
      </c>
      <c r="R11" s="9" t="s">
        <v>64</v>
      </c>
      <c r="S11" s="9" t="s">
        <v>64</v>
      </c>
      <c r="T11" s="9" t="s">
        <v>64</v>
      </c>
      <c r="U11" s="9" t="s">
        <v>64</v>
      </c>
      <c r="V11" s="9" t="s">
        <v>64</v>
      </c>
    </row>
    <row r="12" spans="1:22" x14ac:dyDescent="0.25">
      <c r="A12" s="5" t="s">
        <v>2</v>
      </c>
      <c r="B12" s="5" t="s">
        <v>3</v>
      </c>
      <c r="C12" s="8" t="s">
        <v>129</v>
      </c>
      <c r="D12" s="8" t="s">
        <v>129</v>
      </c>
      <c r="E12" s="8" t="s">
        <v>58</v>
      </c>
      <c r="F12" s="8" t="s">
        <v>58</v>
      </c>
      <c r="G12" s="8" t="s">
        <v>65</v>
      </c>
      <c r="H12" s="8" t="s">
        <v>65</v>
      </c>
      <c r="I12" s="8" t="s">
        <v>65</v>
      </c>
      <c r="J12" s="8" t="s">
        <v>65</v>
      </c>
      <c r="K12" s="8" t="s">
        <v>65</v>
      </c>
      <c r="L12" s="8" t="s">
        <v>65</v>
      </c>
      <c r="M12" s="8" t="s">
        <v>65</v>
      </c>
      <c r="N12" s="8" t="s">
        <v>65</v>
      </c>
      <c r="O12" s="8" t="s">
        <v>65</v>
      </c>
      <c r="P12" s="8" t="s">
        <v>65</v>
      </c>
      <c r="Q12" s="8" t="s">
        <v>65</v>
      </c>
      <c r="R12" s="8" t="s">
        <v>65</v>
      </c>
      <c r="S12" s="8" t="s">
        <v>65</v>
      </c>
      <c r="T12" s="8" t="s">
        <v>65</v>
      </c>
      <c r="U12" s="8" t="s">
        <v>65</v>
      </c>
      <c r="V12" s="8" t="s">
        <v>65</v>
      </c>
    </row>
    <row r="13" spans="1:22" x14ac:dyDescent="0.25">
      <c r="A13" s="3" t="s">
        <v>4</v>
      </c>
      <c r="B13" t="s">
        <v>5</v>
      </c>
      <c r="C13" s="4">
        <v>377831</v>
      </c>
      <c r="D13" s="4">
        <v>7833</v>
      </c>
      <c r="E13" s="4">
        <f>D13-C13</f>
        <v>-369998</v>
      </c>
      <c r="F13" s="11">
        <f>-(C13-D13)/C13</f>
        <v>-0.97926850893653516</v>
      </c>
      <c r="G13" s="4"/>
      <c r="H13" s="4">
        <v>-374577</v>
      </c>
      <c r="I13" s="4"/>
      <c r="J13" s="4"/>
      <c r="K13" s="4"/>
      <c r="L13" s="4"/>
      <c r="M13" s="4"/>
      <c r="N13" s="4"/>
      <c r="O13" s="4"/>
      <c r="P13" s="4">
        <v>-36962</v>
      </c>
      <c r="Q13" s="4"/>
      <c r="R13" s="4"/>
      <c r="S13" s="4"/>
      <c r="T13" s="4"/>
      <c r="U13" s="4"/>
      <c r="V13" s="4">
        <v>-5818</v>
      </c>
    </row>
    <row r="14" spans="1:22" x14ac:dyDescent="0.25">
      <c r="A14" s="3" t="s">
        <v>6</v>
      </c>
      <c r="B14" t="s">
        <v>44</v>
      </c>
      <c r="C14" s="7">
        <v>587.5</v>
      </c>
      <c r="D14" s="7">
        <v>576.22</v>
      </c>
      <c r="E14" s="7">
        <f t="shared" ref="E14:E17" si="0">D14-C14</f>
        <v>-11.279999999999973</v>
      </c>
      <c r="F14" s="11">
        <f t="shared" ref="F14:F17" si="1">-(C14-D14)/C14</f>
        <v>-1.9199999999999953E-2</v>
      </c>
      <c r="G14" s="4"/>
      <c r="H14" s="4"/>
      <c r="I14" s="4"/>
      <c r="J14" s="4"/>
      <c r="K14" s="4"/>
      <c r="L14" s="4"/>
      <c r="M14" s="4"/>
      <c r="N14" s="4"/>
      <c r="O14" s="4"/>
      <c r="P14" s="4"/>
      <c r="Q14" s="4"/>
      <c r="R14" s="4"/>
      <c r="S14" s="4"/>
      <c r="T14" s="4"/>
      <c r="U14" s="4"/>
      <c r="V14" s="4"/>
    </row>
    <row r="15" spans="1:22" x14ac:dyDescent="0.25">
      <c r="A15" s="3" t="s">
        <v>7</v>
      </c>
      <c r="B15" t="s">
        <v>8</v>
      </c>
      <c r="C15" s="4">
        <v>959846</v>
      </c>
      <c r="D15" s="4">
        <v>959846</v>
      </c>
      <c r="E15" s="4">
        <f t="shared" si="0"/>
        <v>0</v>
      </c>
      <c r="F15" s="11">
        <f t="shared" si="1"/>
        <v>0</v>
      </c>
      <c r="G15" s="4"/>
      <c r="H15" s="4"/>
      <c r="I15" s="4"/>
      <c r="J15" s="4"/>
      <c r="K15" s="4"/>
      <c r="L15" s="4"/>
      <c r="M15" s="4"/>
      <c r="N15" s="4"/>
      <c r="O15" s="4"/>
      <c r="P15" s="4"/>
      <c r="Q15" s="4"/>
      <c r="R15" s="4"/>
      <c r="S15" s="4"/>
      <c r="T15" s="4"/>
      <c r="U15" s="4"/>
      <c r="V15" s="4"/>
    </row>
    <row r="16" spans="1:22" x14ac:dyDescent="0.25">
      <c r="A16" s="3" t="s">
        <v>9</v>
      </c>
      <c r="B16" t="s">
        <v>10</v>
      </c>
      <c r="C16" s="4">
        <v>3133638</v>
      </c>
      <c r="D16" s="4">
        <v>3097888</v>
      </c>
      <c r="E16" s="4">
        <f t="shared" si="0"/>
        <v>-35750</v>
      </c>
      <c r="F16" s="11">
        <f t="shared" si="1"/>
        <v>-1.1408465176896629E-2</v>
      </c>
      <c r="G16" s="4"/>
      <c r="H16" s="4"/>
      <c r="I16" s="4"/>
      <c r="J16" s="4"/>
      <c r="K16" s="4"/>
      <c r="L16" s="4"/>
      <c r="M16" s="4"/>
      <c r="N16" s="4"/>
      <c r="O16" s="4"/>
      <c r="P16" s="4"/>
      <c r="Q16" s="4"/>
      <c r="R16" s="4"/>
      <c r="S16" s="4"/>
      <c r="T16" s="4"/>
      <c r="U16" s="4"/>
      <c r="V16" s="4"/>
    </row>
    <row r="17" spans="1:22" x14ac:dyDescent="0.25">
      <c r="A17" s="3" t="s">
        <v>11</v>
      </c>
      <c r="B17" t="s">
        <v>12</v>
      </c>
      <c r="C17" s="4">
        <v>432</v>
      </c>
      <c r="D17" s="4">
        <v>432</v>
      </c>
      <c r="E17" s="4">
        <f t="shared" si="0"/>
        <v>0</v>
      </c>
      <c r="F17" s="11">
        <f t="shared" si="1"/>
        <v>0</v>
      </c>
      <c r="G17" s="4"/>
      <c r="H17" s="4"/>
      <c r="I17" s="4"/>
      <c r="J17" s="4"/>
      <c r="K17" s="4"/>
      <c r="L17" s="4"/>
      <c r="M17" s="4"/>
      <c r="N17" s="4"/>
      <c r="O17" s="4"/>
      <c r="P17" s="4"/>
      <c r="Q17" s="4"/>
      <c r="R17" s="4"/>
      <c r="S17" s="4"/>
      <c r="T17" s="4"/>
      <c r="U17" s="4"/>
      <c r="V17" s="4"/>
    </row>
    <row r="18" spans="1:22" x14ac:dyDescent="0.25">
      <c r="B18" t="s">
        <v>41</v>
      </c>
      <c r="C18" s="7">
        <v>300</v>
      </c>
      <c r="D18" s="7">
        <v>300</v>
      </c>
      <c r="E18" s="7">
        <f t="shared" ref="E18:E25" si="2">D18-C18</f>
        <v>0</v>
      </c>
      <c r="F18" s="11">
        <f t="shared" ref="F18:F25" si="3">-(C18-D18)/C18</f>
        <v>0</v>
      </c>
      <c r="G18" s="4"/>
      <c r="H18" s="4"/>
      <c r="I18" s="4"/>
      <c r="J18" s="4"/>
      <c r="K18" s="4"/>
      <c r="L18" s="4"/>
      <c r="M18" s="4"/>
      <c r="N18" s="4"/>
      <c r="O18" s="4"/>
      <c r="P18" s="4"/>
      <c r="Q18" s="4"/>
      <c r="R18" s="4"/>
      <c r="S18" s="4"/>
      <c r="T18" s="4"/>
      <c r="U18" s="4"/>
      <c r="V18" s="4"/>
    </row>
    <row r="19" spans="1:22" x14ac:dyDescent="0.25">
      <c r="B19" t="s">
        <v>42</v>
      </c>
      <c r="C19" s="7">
        <v>132</v>
      </c>
      <c r="D19" s="7">
        <v>132</v>
      </c>
      <c r="E19" s="7">
        <f t="shared" si="2"/>
        <v>0</v>
      </c>
      <c r="F19" s="11">
        <f t="shared" si="3"/>
        <v>0</v>
      </c>
      <c r="G19" s="4"/>
      <c r="H19" s="4"/>
      <c r="I19" s="4"/>
      <c r="J19" s="4"/>
      <c r="K19" s="4"/>
      <c r="L19" s="4"/>
      <c r="M19" s="4"/>
      <c r="N19" s="4"/>
      <c r="O19" s="4"/>
      <c r="P19" s="4"/>
      <c r="Q19" s="4"/>
      <c r="R19" s="4"/>
      <c r="S19" s="4"/>
      <c r="T19" s="4"/>
      <c r="U19" s="4"/>
      <c r="V19" s="4"/>
    </row>
    <row r="20" spans="1:22" x14ac:dyDescent="0.25">
      <c r="A20" s="3" t="s">
        <v>13</v>
      </c>
      <c r="B20" t="s">
        <v>45</v>
      </c>
      <c r="C20" s="7">
        <v>60</v>
      </c>
      <c r="D20" s="7">
        <v>59.93</v>
      </c>
      <c r="E20" s="7">
        <f t="shared" si="2"/>
        <v>-7.0000000000000284E-2</v>
      </c>
      <c r="F20" s="11">
        <f t="shared" si="3"/>
        <v>-1.1666666666666713E-3</v>
      </c>
      <c r="G20" s="4"/>
      <c r="H20" s="4"/>
      <c r="I20" s="4"/>
      <c r="J20" s="4"/>
      <c r="K20" s="4"/>
      <c r="L20" s="4"/>
      <c r="M20" s="4"/>
      <c r="N20" s="4"/>
      <c r="O20" s="4"/>
      <c r="P20" s="4"/>
      <c r="Q20" s="4"/>
      <c r="R20" s="4"/>
      <c r="S20" s="4"/>
      <c r="T20" s="4"/>
      <c r="U20" s="4"/>
      <c r="V20" s="4"/>
    </row>
    <row r="21" spans="1:22" x14ac:dyDescent="0.25">
      <c r="A21" s="3" t="s">
        <v>115</v>
      </c>
      <c r="B21" t="s">
        <v>67</v>
      </c>
      <c r="C21" s="7"/>
      <c r="D21" s="7"/>
      <c r="E21" s="7"/>
      <c r="F21" s="11"/>
      <c r="G21" s="4"/>
      <c r="H21" s="4"/>
      <c r="I21" s="4"/>
      <c r="J21" s="4"/>
      <c r="K21" s="4"/>
      <c r="L21" s="4"/>
      <c r="M21" s="4"/>
      <c r="N21" s="4"/>
      <c r="O21" s="4"/>
      <c r="P21" s="4"/>
      <c r="Q21" s="4"/>
      <c r="R21" s="4"/>
      <c r="S21" s="4"/>
      <c r="T21" s="4"/>
      <c r="U21" s="4"/>
      <c r="V21" s="4"/>
    </row>
    <row r="22" spans="1:22" x14ac:dyDescent="0.25">
      <c r="A22" s="3" t="s">
        <v>14</v>
      </c>
      <c r="B22" t="s">
        <v>15</v>
      </c>
      <c r="C22" s="4">
        <v>212430</v>
      </c>
      <c r="D22" s="4">
        <v>212430</v>
      </c>
      <c r="E22" s="4">
        <f t="shared" si="2"/>
        <v>0</v>
      </c>
      <c r="F22" s="11">
        <f t="shared" si="3"/>
        <v>0</v>
      </c>
      <c r="G22" s="4"/>
      <c r="H22" s="4"/>
      <c r="I22" s="4"/>
      <c r="J22" s="4"/>
      <c r="K22" s="4"/>
      <c r="L22" s="4"/>
      <c r="M22" s="4"/>
      <c r="N22" s="4"/>
      <c r="O22" s="4"/>
      <c r="P22" s="4"/>
      <c r="Q22" s="4"/>
      <c r="R22" s="4"/>
      <c r="S22" s="4"/>
      <c r="T22" s="4"/>
      <c r="U22" s="4"/>
      <c r="V22" s="4"/>
    </row>
    <row r="23" spans="1:22" x14ac:dyDescent="0.25">
      <c r="A23" s="3" t="s">
        <v>16</v>
      </c>
      <c r="B23" t="s">
        <v>43</v>
      </c>
      <c r="C23" s="7">
        <v>618</v>
      </c>
      <c r="D23" s="7">
        <v>607.01</v>
      </c>
      <c r="E23" s="7">
        <f t="shared" si="2"/>
        <v>-10.990000000000009</v>
      </c>
      <c r="F23" s="11">
        <f t="shared" si="3"/>
        <v>-1.7783171521035614E-2</v>
      </c>
      <c r="G23" s="4"/>
      <c r="H23" s="4"/>
      <c r="I23" s="4">
        <v>-23421</v>
      </c>
      <c r="J23" s="4"/>
      <c r="K23" s="4"/>
      <c r="L23" s="4"/>
      <c r="M23" s="4"/>
      <c r="N23" s="4">
        <v>-36723</v>
      </c>
      <c r="O23" s="4"/>
      <c r="P23" s="4"/>
      <c r="Q23" s="4"/>
      <c r="R23" s="4"/>
      <c r="S23" s="4"/>
      <c r="T23" s="4"/>
      <c r="U23" s="4">
        <v>-3747</v>
      </c>
      <c r="V23" s="4"/>
    </row>
    <row r="24" spans="1:22" x14ac:dyDescent="0.25">
      <c r="A24" s="3" t="s">
        <v>17</v>
      </c>
      <c r="B24" t="s">
        <v>18</v>
      </c>
      <c r="C24" s="4">
        <v>184697</v>
      </c>
      <c r="D24" s="4">
        <v>258677</v>
      </c>
      <c r="E24" s="4">
        <f t="shared" si="2"/>
        <v>73980</v>
      </c>
      <c r="F24" s="11">
        <f t="shared" si="3"/>
        <v>0.40054792443840453</v>
      </c>
      <c r="G24" s="4"/>
      <c r="H24" s="4"/>
      <c r="I24" s="4">
        <v>23421</v>
      </c>
      <c r="J24" s="4"/>
      <c r="K24" s="4"/>
      <c r="L24" s="4"/>
      <c r="M24" s="4"/>
      <c r="N24" s="4">
        <v>36723</v>
      </c>
      <c r="O24" s="4"/>
      <c r="P24" s="4"/>
      <c r="Q24" s="4"/>
      <c r="R24" s="4"/>
      <c r="S24" s="4"/>
      <c r="T24" s="4"/>
      <c r="U24" s="4">
        <v>3747</v>
      </c>
      <c r="V24" s="4"/>
    </row>
    <row r="25" spans="1:22" x14ac:dyDescent="0.25">
      <c r="A25" s="3" t="s">
        <v>20</v>
      </c>
      <c r="B25" t="s">
        <v>19</v>
      </c>
      <c r="C25" s="4">
        <v>0</v>
      </c>
      <c r="D25" s="4">
        <v>0</v>
      </c>
      <c r="E25" s="7">
        <f t="shared" si="2"/>
        <v>0</v>
      </c>
      <c r="F25" s="11" t="e">
        <f t="shared" si="3"/>
        <v>#DIV/0!</v>
      </c>
      <c r="G25" s="4"/>
      <c r="H25" s="4"/>
      <c r="I25" s="4"/>
      <c r="J25" s="4"/>
      <c r="K25" s="4"/>
      <c r="L25" s="4"/>
      <c r="M25" s="4"/>
      <c r="N25" s="4"/>
      <c r="O25" s="4"/>
      <c r="P25" s="4"/>
      <c r="Q25" s="4"/>
      <c r="R25" s="4"/>
      <c r="S25" s="4"/>
      <c r="T25" s="4"/>
      <c r="U25" s="4"/>
      <c r="V25" s="4"/>
    </row>
    <row r="26" spans="1:22" x14ac:dyDescent="0.25">
      <c r="A26" s="3" t="s">
        <v>91</v>
      </c>
      <c r="B26" t="s">
        <v>92</v>
      </c>
      <c r="C26" s="4">
        <v>0</v>
      </c>
      <c r="D26" s="4">
        <v>506077</v>
      </c>
      <c r="E26" s="7">
        <f t="shared" ref="E26" si="4">D26-C26</f>
        <v>506077</v>
      </c>
      <c r="F26" s="11" t="e">
        <f t="shared" ref="F26" si="5">-(C26-D26)/C26</f>
        <v>#DIV/0!</v>
      </c>
      <c r="G26" s="4"/>
      <c r="H26" s="4"/>
      <c r="I26" s="4"/>
      <c r="J26" s="4"/>
      <c r="K26" s="4"/>
      <c r="L26" s="4"/>
      <c r="M26" s="4"/>
      <c r="N26" s="4"/>
      <c r="O26" s="4"/>
      <c r="P26" s="4"/>
      <c r="Q26" s="4"/>
      <c r="R26" s="4"/>
      <c r="S26" s="4"/>
      <c r="T26" s="4"/>
      <c r="U26" s="4"/>
      <c r="V26" s="4"/>
    </row>
    <row r="27" spans="1:22" x14ac:dyDescent="0.25">
      <c r="A27" s="3" t="s">
        <v>93</v>
      </c>
      <c r="B27" t="s">
        <v>94</v>
      </c>
      <c r="C27" s="4">
        <v>0</v>
      </c>
      <c r="D27" s="4">
        <v>364548</v>
      </c>
      <c r="E27" s="7">
        <f t="shared" ref="E27" si="6">D27-C27</f>
        <v>364548</v>
      </c>
      <c r="F27" s="11" t="e">
        <f t="shared" ref="F27" si="7">-(C27-D27)/C27</f>
        <v>#DIV/0!</v>
      </c>
      <c r="G27" s="4"/>
      <c r="H27" s="4"/>
      <c r="I27" s="4"/>
      <c r="J27" s="4"/>
      <c r="K27" s="4"/>
      <c r="L27" s="4"/>
      <c r="M27" s="4"/>
      <c r="N27" s="4"/>
      <c r="O27" s="4"/>
      <c r="P27" s="4"/>
      <c r="Q27" s="4"/>
      <c r="R27" s="4"/>
      <c r="S27" s="4"/>
      <c r="T27" s="4"/>
      <c r="U27" s="4"/>
      <c r="V27" s="4"/>
    </row>
    <row r="28" spans="1:22" x14ac:dyDescent="0.25">
      <c r="A28" s="3" t="s">
        <v>46</v>
      </c>
      <c r="B28" t="s">
        <v>47</v>
      </c>
      <c r="C28" s="4"/>
      <c r="D28" s="4"/>
      <c r="F28" s="11"/>
      <c r="G28" s="4"/>
      <c r="H28" s="4"/>
      <c r="I28" s="4"/>
      <c r="J28" s="4"/>
      <c r="K28" s="4"/>
      <c r="L28" s="4"/>
      <c r="M28" s="4"/>
      <c r="N28" s="4"/>
      <c r="O28" s="4"/>
      <c r="P28" s="4"/>
      <c r="Q28" s="4"/>
      <c r="R28" s="4"/>
      <c r="S28" s="4"/>
      <c r="T28" s="4"/>
      <c r="U28" s="4"/>
      <c r="V28" s="4"/>
    </row>
    <row r="29" spans="1:22" x14ac:dyDescent="0.25">
      <c r="A29" s="3" t="s">
        <v>21</v>
      </c>
      <c r="B29" t="s">
        <v>22</v>
      </c>
      <c r="C29" s="4">
        <v>862023</v>
      </c>
      <c r="D29" s="4">
        <v>860963</v>
      </c>
      <c r="E29" s="4">
        <f t="shared" ref="E29:E30" si="8">D29-C29</f>
        <v>-1060</v>
      </c>
      <c r="F29" s="11">
        <f t="shared" ref="F29:F30" si="9">-(C29-D29)/C29</f>
        <v>-1.2296655657679668E-3</v>
      </c>
      <c r="G29" s="4"/>
      <c r="H29" s="4"/>
      <c r="I29" s="4"/>
      <c r="J29" s="4"/>
      <c r="K29" s="4"/>
      <c r="L29" s="4"/>
      <c r="M29" s="4"/>
      <c r="N29" s="4"/>
      <c r="O29" s="4"/>
      <c r="P29" s="4"/>
      <c r="Q29" s="4"/>
      <c r="R29" s="4"/>
      <c r="S29" s="4"/>
      <c r="T29" s="4"/>
      <c r="U29" s="4"/>
      <c r="V29" s="4"/>
    </row>
    <row r="30" spans="1:22" x14ac:dyDescent="0.25">
      <c r="A30" s="3" t="s">
        <v>23</v>
      </c>
      <c r="B30" t="s">
        <v>24</v>
      </c>
      <c r="C30" s="4">
        <v>3158218</v>
      </c>
      <c r="D30" s="4">
        <v>3138053</v>
      </c>
      <c r="E30" s="4">
        <f t="shared" si="8"/>
        <v>-20165</v>
      </c>
      <c r="F30" s="11">
        <f t="shared" si="9"/>
        <v>-6.3849297293600378E-3</v>
      </c>
      <c r="G30" s="4"/>
      <c r="H30" s="4"/>
      <c r="I30" s="4"/>
      <c r="J30" s="4"/>
      <c r="K30" s="4"/>
      <c r="L30" s="4"/>
      <c r="M30" s="4"/>
      <c r="N30" s="4"/>
      <c r="O30" s="4"/>
      <c r="P30" s="4"/>
      <c r="Q30" s="4"/>
      <c r="R30" s="4"/>
      <c r="S30" s="4"/>
      <c r="T30" s="4"/>
      <c r="U30" s="4"/>
      <c r="V30" s="4"/>
    </row>
    <row r="31" spans="1:22" x14ac:dyDescent="0.25">
      <c r="A31" s="3" t="s">
        <v>25</v>
      </c>
      <c r="B31" t="s">
        <v>26</v>
      </c>
      <c r="C31" s="4">
        <v>0</v>
      </c>
      <c r="D31" s="4">
        <v>0</v>
      </c>
      <c r="E31" s="4">
        <f t="shared" ref="E31:E33" si="10">D31-C31</f>
        <v>0</v>
      </c>
      <c r="F31" s="11" t="e">
        <f t="shared" ref="F31:F33" si="11">-(C31-D31)/C31</f>
        <v>#DIV/0!</v>
      </c>
      <c r="G31" s="4"/>
      <c r="H31" s="4"/>
      <c r="I31" s="4"/>
      <c r="J31" s="4"/>
      <c r="K31" s="4"/>
      <c r="L31" s="4"/>
      <c r="M31" s="4"/>
      <c r="N31" s="4"/>
      <c r="O31" s="4"/>
      <c r="P31" s="4"/>
      <c r="Q31" s="4"/>
      <c r="R31" s="4"/>
      <c r="S31" s="4"/>
      <c r="T31" s="4"/>
      <c r="U31" s="4"/>
      <c r="V31" s="4"/>
    </row>
    <row r="32" spans="1:22" x14ac:dyDescent="0.25">
      <c r="A32" s="3" t="s">
        <v>95</v>
      </c>
      <c r="B32" t="s">
        <v>96</v>
      </c>
      <c r="C32" s="4">
        <v>0</v>
      </c>
      <c r="D32" s="4">
        <v>129026</v>
      </c>
      <c r="E32" s="4">
        <f t="shared" si="10"/>
        <v>129026</v>
      </c>
      <c r="F32" s="11" t="e">
        <f t="shared" si="11"/>
        <v>#DIV/0!</v>
      </c>
      <c r="G32" s="4"/>
      <c r="H32" s="4"/>
      <c r="I32" s="4"/>
      <c r="J32" s="4"/>
      <c r="K32" s="4"/>
      <c r="L32" s="4"/>
      <c r="M32" s="4"/>
      <c r="N32" s="4"/>
      <c r="O32" s="4"/>
      <c r="P32" s="4"/>
      <c r="Q32" s="4"/>
      <c r="R32" s="4"/>
      <c r="S32" s="4"/>
      <c r="T32" s="4"/>
      <c r="U32" s="4"/>
      <c r="V32" s="4"/>
    </row>
    <row r="33" spans="1:22" x14ac:dyDescent="0.25">
      <c r="A33" s="3" t="s">
        <v>97</v>
      </c>
      <c r="B33" t="s">
        <v>98</v>
      </c>
      <c r="C33" s="4">
        <v>0</v>
      </c>
      <c r="D33" s="4">
        <v>0</v>
      </c>
      <c r="E33" s="4">
        <f t="shared" si="10"/>
        <v>0</v>
      </c>
      <c r="F33" s="11" t="e">
        <f t="shared" si="11"/>
        <v>#DIV/0!</v>
      </c>
      <c r="G33" s="4"/>
      <c r="H33" s="4"/>
      <c r="I33" s="4"/>
      <c r="J33" s="4"/>
      <c r="K33" s="4"/>
      <c r="L33" s="4"/>
      <c r="M33" s="4"/>
      <c r="N33" s="4"/>
      <c r="O33" s="4"/>
      <c r="P33" s="4"/>
      <c r="Q33" s="4"/>
      <c r="R33" s="4"/>
      <c r="S33" s="4"/>
      <c r="T33" s="4"/>
      <c r="U33" s="4"/>
      <c r="V33" s="4"/>
    </row>
    <row r="34" spans="1:22" x14ac:dyDescent="0.25">
      <c r="A34" s="3" t="s">
        <v>27</v>
      </c>
      <c r="B34" t="s">
        <v>28</v>
      </c>
      <c r="C34" s="4">
        <v>4381201</v>
      </c>
      <c r="D34" s="4">
        <v>6297044</v>
      </c>
      <c r="E34" s="4">
        <f t="shared" ref="E34:E46" si="12">D34-C34</f>
        <v>1915843</v>
      </c>
      <c r="F34" s="11">
        <f t="shared" ref="F34:F46" si="13">-(C34-D34)/C34</f>
        <v>0.43728717308336229</v>
      </c>
      <c r="G34" s="4">
        <v>530000</v>
      </c>
      <c r="H34" s="4"/>
      <c r="I34" s="4"/>
      <c r="J34" s="4">
        <v>250000</v>
      </c>
      <c r="K34" s="4">
        <v>290000</v>
      </c>
      <c r="L34" s="4">
        <v>47343</v>
      </c>
      <c r="M34" s="4">
        <v>350000</v>
      </c>
      <c r="N34" s="4"/>
      <c r="O34" s="4">
        <v>22000</v>
      </c>
      <c r="P34" s="4"/>
      <c r="Q34" s="4">
        <v>9500</v>
      </c>
      <c r="R34" s="4">
        <v>17000</v>
      </c>
      <c r="S34" s="4">
        <v>25000</v>
      </c>
      <c r="T34" s="4">
        <v>375000</v>
      </c>
      <c r="U34" s="4"/>
      <c r="V34" s="4"/>
    </row>
    <row r="35" spans="1:22" x14ac:dyDescent="0.25">
      <c r="A35" s="3" t="s">
        <v>29</v>
      </c>
      <c r="B35" t="s">
        <v>30</v>
      </c>
      <c r="C35" s="4">
        <v>7369999</v>
      </c>
      <c r="D35" s="4">
        <v>7330820</v>
      </c>
      <c r="E35" s="4">
        <f t="shared" si="12"/>
        <v>-39179</v>
      </c>
      <c r="F35" s="11">
        <f t="shared" si="13"/>
        <v>-5.3160115761209737E-3</v>
      </c>
      <c r="G35" s="4"/>
      <c r="H35" s="4"/>
      <c r="I35" s="4"/>
      <c r="J35" s="4"/>
      <c r="K35" s="4"/>
      <c r="L35" s="4"/>
      <c r="M35" s="4"/>
      <c r="N35" s="4"/>
      <c r="O35" s="4"/>
      <c r="P35" s="4"/>
      <c r="Q35" s="4"/>
      <c r="R35" s="4"/>
      <c r="S35" s="4"/>
      <c r="T35" s="4"/>
      <c r="U35" s="4"/>
      <c r="V35" s="4"/>
    </row>
    <row r="36" spans="1:22" x14ac:dyDescent="0.25">
      <c r="A36" s="3" t="s">
        <v>31</v>
      </c>
      <c r="B36" t="s">
        <v>32</v>
      </c>
      <c r="C36" s="4">
        <v>673539</v>
      </c>
      <c r="D36" s="4">
        <v>125710</v>
      </c>
      <c r="E36" s="4">
        <f t="shared" si="12"/>
        <v>-547829</v>
      </c>
      <c r="F36" s="11">
        <f t="shared" si="13"/>
        <v>-0.8133589888633026</v>
      </c>
      <c r="G36" s="4">
        <v>-530000</v>
      </c>
      <c r="H36" s="4"/>
      <c r="I36" s="4"/>
      <c r="J36" s="4"/>
      <c r="K36" s="4"/>
      <c r="L36" s="4"/>
      <c r="M36" s="4"/>
      <c r="N36" s="4"/>
      <c r="O36" s="4"/>
      <c r="P36" s="4"/>
      <c r="Q36" s="4"/>
      <c r="R36" s="4">
        <v>-17000</v>
      </c>
      <c r="S36" s="4"/>
      <c r="T36" s="4"/>
      <c r="U36" s="4"/>
      <c r="V36" s="4"/>
    </row>
    <row r="37" spans="1:22" x14ac:dyDescent="0.25">
      <c r="A37" s="3" t="s">
        <v>99</v>
      </c>
      <c r="B37" t="s">
        <v>100</v>
      </c>
      <c r="C37" s="4">
        <v>0</v>
      </c>
      <c r="D37" s="4">
        <v>166500</v>
      </c>
      <c r="E37" s="4">
        <f t="shared" ref="E37" si="14">D37-C37</f>
        <v>166500</v>
      </c>
      <c r="F37" s="11" t="e">
        <f t="shared" ref="F37" si="15">-(C37-D37)/C37</f>
        <v>#DIV/0!</v>
      </c>
      <c r="G37" s="4"/>
      <c r="H37" s="4"/>
      <c r="I37" s="4"/>
      <c r="J37" s="4"/>
      <c r="K37" s="4"/>
      <c r="L37" s="4"/>
      <c r="M37" s="4"/>
      <c r="N37" s="4"/>
      <c r="O37" s="4"/>
      <c r="P37" s="4"/>
      <c r="Q37" s="4"/>
      <c r="R37" s="4"/>
      <c r="S37" s="4"/>
      <c r="T37" s="4"/>
      <c r="U37" s="4"/>
      <c r="V37" s="4"/>
    </row>
    <row r="38" spans="1:22" x14ac:dyDescent="0.25">
      <c r="A38" s="3" t="s">
        <v>101</v>
      </c>
      <c r="B38" t="s">
        <v>102</v>
      </c>
      <c r="C38" s="4">
        <v>0</v>
      </c>
      <c r="D38" s="4">
        <v>0</v>
      </c>
      <c r="E38" s="4">
        <f t="shared" ref="E38" si="16">D38-C38</f>
        <v>0</v>
      </c>
      <c r="F38" s="11" t="e">
        <f t="shared" ref="F38" si="17">-(C38-D38)/C38</f>
        <v>#DIV/0!</v>
      </c>
      <c r="G38" s="4"/>
      <c r="H38" s="4"/>
      <c r="I38" s="4"/>
      <c r="J38" s="4"/>
      <c r="K38" s="4"/>
      <c r="L38" s="4"/>
      <c r="M38" s="4"/>
      <c r="N38" s="4"/>
      <c r="O38" s="4"/>
      <c r="P38" s="4"/>
      <c r="Q38" s="4"/>
      <c r="R38" s="4"/>
      <c r="S38" s="4"/>
      <c r="T38" s="4"/>
      <c r="U38" s="4"/>
      <c r="V38" s="4"/>
    </row>
    <row r="39" spans="1:22" x14ac:dyDescent="0.25">
      <c r="A39" s="3" t="s">
        <v>33</v>
      </c>
      <c r="B39" t="s">
        <v>34</v>
      </c>
      <c r="C39" s="4">
        <v>381232</v>
      </c>
      <c r="D39" s="4">
        <v>69232</v>
      </c>
      <c r="E39" s="4">
        <f t="shared" si="12"/>
        <v>-312000</v>
      </c>
      <c r="F39" s="11">
        <f t="shared" si="13"/>
        <v>-0.8183992949175305</v>
      </c>
      <c r="G39" s="4"/>
      <c r="H39" s="4"/>
      <c r="I39" s="4"/>
      <c r="J39" s="4"/>
      <c r="K39" s="4">
        <v>-290000</v>
      </c>
      <c r="L39" s="4"/>
      <c r="M39" s="4"/>
      <c r="N39" s="4"/>
      <c r="O39" s="4">
        <v>-22000</v>
      </c>
      <c r="P39" s="4"/>
      <c r="Q39" s="4"/>
      <c r="R39" s="4"/>
      <c r="S39" s="4"/>
      <c r="T39" s="4"/>
      <c r="U39" s="4"/>
      <c r="V39" s="4"/>
    </row>
    <row r="40" spans="1:22" x14ac:dyDescent="0.25">
      <c r="A40" s="3" t="s">
        <v>62</v>
      </c>
      <c r="B40" t="s">
        <v>63</v>
      </c>
      <c r="C40" s="4">
        <v>0</v>
      </c>
      <c r="D40" s="4">
        <v>234803</v>
      </c>
      <c r="E40" s="4">
        <f t="shared" ref="E40" si="18">D40-C40</f>
        <v>234803</v>
      </c>
      <c r="F40" s="11" t="e">
        <f t="shared" ref="F40" si="19">-(C40-D40)/C40</f>
        <v>#DIV/0!</v>
      </c>
      <c r="G40" s="4"/>
      <c r="H40" s="4"/>
      <c r="I40" s="4"/>
      <c r="J40" s="4"/>
      <c r="K40" s="4"/>
      <c r="L40" s="4">
        <v>-47343</v>
      </c>
      <c r="M40" s="4"/>
      <c r="N40" s="4"/>
      <c r="O40" s="4"/>
      <c r="P40" s="4"/>
      <c r="Q40" s="4">
        <v>-9500</v>
      </c>
      <c r="R40" s="4"/>
      <c r="S40" s="4">
        <v>-25000</v>
      </c>
      <c r="T40" s="4"/>
      <c r="U40" s="4"/>
      <c r="V40" s="4"/>
    </row>
    <row r="41" spans="1:22" x14ac:dyDescent="0.25">
      <c r="A41" s="3" t="s">
        <v>35</v>
      </c>
      <c r="B41" t="s">
        <v>36</v>
      </c>
      <c r="C41" s="4">
        <v>2557655</v>
      </c>
      <c r="D41" s="4">
        <v>2930550</v>
      </c>
      <c r="E41" s="4">
        <f t="shared" si="12"/>
        <v>372895</v>
      </c>
      <c r="F41" s="11">
        <f t="shared" si="13"/>
        <v>0.14579566047805509</v>
      </c>
      <c r="G41" s="4"/>
      <c r="H41" s="4"/>
      <c r="I41" s="4"/>
      <c r="J41" s="4"/>
      <c r="K41" s="4"/>
      <c r="L41" s="4"/>
      <c r="M41" s="4"/>
      <c r="N41" s="4"/>
      <c r="O41" s="4"/>
      <c r="P41" s="4"/>
      <c r="Q41" s="4"/>
      <c r="R41" s="4"/>
      <c r="S41" s="4"/>
      <c r="T41" s="4"/>
      <c r="U41" s="4"/>
      <c r="V41" s="4"/>
    </row>
    <row r="42" spans="1:22" x14ac:dyDescent="0.25">
      <c r="A42" s="3" t="s">
        <v>37</v>
      </c>
      <c r="B42" t="s">
        <v>38</v>
      </c>
      <c r="C42" s="4">
        <v>375197</v>
      </c>
      <c r="D42" s="4">
        <v>439282</v>
      </c>
      <c r="E42" s="4">
        <f t="shared" si="12"/>
        <v>64085</v>
      </c>
      <c r="F42" s="11">
        <f t="shared" si="13"/>
        <v>0.17080360450643262</v>
      </c>
      <c r="G42" s="4"/>
      <c r="H42" s="4">
        <v>374577</v>
      </c>
      <c r="I42" s="4"/>
      <c r="J42" s="4"/>
      <c r="K42" s="4"/>
      <c r="L42" s="4"/>
      <c r="M42" s="4">
        <v>-350000</v>
      </c>
      <c r="N42" s="4"/>
      <c r="O42" s="4"/>
      <c r="P42" s="4">
        <v>36962</v>
      </c>
      <c r="Q42" s="4"/>
      <c r="R42" s="4"/>
      <c r="S42" s="4"/>
      <c r="T42" s="4"/>
      <c r="U42" s="4"/>
      <c r="V42" s="4">
        <v>5818</v>
      </c>
    </row>
    <row r="43" spans="1:22" x14ac:dyDescent="0.25">
      <c r="A43" s="3" t="s">
        <v>103</v>
      </c>
      <c r="B43" t="s">
        <v>104</v>
      </c>
      <c r="C43" s="4">
        <v>0</v>
      </c>
      <c r="D43" s="4">
        <v>150492</v>
      </c>
      <c r="E43" s="4">
        <f t="shared" ref="E43" si="20">D43-C43</f>
        <v>150492</v>
      </c>
      <c r="F43" s="11" t="e">
        <f t="shared" ref="F43" si="21">-(C43-D43)/C43</f>
        <v>#DIV/0!</v>
      </c>
      <c r="G43" s="4"/>
      <c r="H43" s="4"/>
      <c r="I43" s="4"/>
      <c r="J43" s="4"/>
      <c r="K43" s="4"/>
      <c r="L43" s="4"/>
      <c r="M43" s="4"/>
      <c r="N43" s="4"/>
      <c r="O43" s="4"/>
      <c r="P43" s="4"/>
      <c r="Q43" s="4"/>
      <c r="R43" s="4"/>
      <c r="S43" s="4"/>
      <c r="T43" s="4"/>
      <c r="U43" s="4"/>
      <c r="V43" s="4"/>
    </row>
    <row r="44" spans="1:22" x14ac:dyDescent="0.25">
      <c r="A44" s="3" t="s">
        <v>105</v>
      </c>
      <c r="B44" t="s">
        <v>106</v>
      </c>
      <c r="C44" s="4">
        <v>0</v>
      </c>
      <c r="D44" s="4">
        <v>16832</v>
      </c>
      <c r="E44" s="4">
        <f t="shared" ref="E44" si="22">D44-C44</f>
        <v>16832</v>
      </c>
      <c r="F44" s="11" t="e">
        <f t="shared" ref="F44" si="23">-(C44-D44)/C44</f>
        <v>#DIV/0!</v>
      </c>
      <c r="G44" s="4"/>
      <c r="H44" s="4"/>
      <c r="I44" s="4"/>
      <c r="J44" s="4"/>
      <c r="K44" s="4"/>
      <c r="L44" s="4"/>
      <c r="M44" s="4"/>
      <c r="N44" s="4"/>
      <c r="O44" s="4"/>
      <c r="P44" s="4"/>
      <c r="Q44" s="4"/>
      <c r="R44" s="4"/>
      <c r="S44" s="4"/>
      <c r="T44" s="4"/>
      <c r="U44" s="4"/>
      <c r="V44" s="4"/>
    </row>
    <row r="45" spans="1:22" x14ac:dyDescent="0.25">
      <c r="A45" s="3" t="s">
        <v>107</v>
      </c>
      <c r="B45" t="s">
        <v>108</v>
      </c>
      <c r="C45" s="4">
        <v>0</v>
      </c>
      <c r="D45" s="4">
        <v>0</v>
      </c>
      <c r="E45" s="4">
        <f t="shared" ref="E45" si="24">D45-C45</f>
        <v>0</v>
      </c>
      <c r="F45" s="11" t="e">
        <f t="shared" ref="F45" si="25">-(C45-D45)/C45</f>
        <v>#DIV/0!</v>
      </c>
      <c r="G45" s="4"/>
      <c r="H45" s="4"/>
      <c r="I45" s="4"/>
      <c r="J45" s="4"/>
      <c r="K45" s="4"/>
      <c r="L45" s="4"/>
      <c r="M45" s="4"/>
      <c r="N45" s="4"/>
      <c r="O45" s="4"/>
      <c r="P45" s="4"/>
      <c r="Q45" s="4"/>
      <c r="R45" s="4"/>
      <c r="S45" s="4"/>
      <c r="T45" s="4"/>
      <c r="U45" s="4"/>
      <c r="V45" s="4"/>
    </row>
    <row r="46" spans="1:22" x14ac:dyDescent="0.25">
      <c r="A46" s="3" t="s">
        <v>39</v>
      </c>
      <c r="B46" t="s">
        <v>40</v>
      </c>
      <c r="C46" s="4">
        <v>2654242</v>
      </c>
      <c r="D46" s="4">
        <v>2096376</v>
      </c>
      <c r="E46" s="4">
        <f t="shared" si="12"/>
        <v>-557866</v>
      </c>
      <c r="F46" s="11">
        <f t="shared" si="13"/>
        <v>-0.21017902662982502</v>
      </c>
      <c r="G46" s="4"/>
      <c r="H46" s="4"/>
      <c r="I46" s="4"/>
      <c r="J46" s="4">
        <v>-250000</v>
      </c>
      <c r="K46" s="4"/>
      <c r="L46" s="4"/>
      <c r="M46" s="4"/>
      <c r="N46" s="4"/>
      <c r="O46" s="4"/>
      <c r="P46" s="4"/>
      <c r="Q46" s="4"/>
      <c r="R46" s="4"/>
      <c r="S46" s="4"/>
      <c r="T46" s="4">
        <v>-375000</v>
      </c>
      <c r="U46" s="4"/>
      <c r="V46" s="4"/>
    </row>
    <row r="47" spans="1:22" x14ac:dyDescent="0.25">
      <c r="A47" s="3" t="s">
        <v>48</v>
      </c>
      <c r="B47" t="s">
        <v>49</v>
      </c>
      <c r="C47" s="4"/>
      <c r="D47" s="4"/>
      <c r="G47" s="4"/>
      <c r="H47" s="4"/>
      <c r="I47" s="4"/>
      <c r="J47" s="4"/>
      <c r="K47" s="4"/>
      <c r="L47" s="4"/>
      <c r="M47" s="4"/>
      <c r="N47" s="4"/>
      <c r="O47" s="4"/>
      <c r="P47" s="4"/>
      <c r="Q47" s="4"/>
      <c r="R47" s="4"/>
      <c r="S47" s="4"/>
      <c r="T47" s="4"/>
      <c r="U47" s="4"/>
      <c r="V47" s="4"/>
    </row>
    <row r="48" spans="1:22" x14ac:dyDescent="0.25">
      <c r="A48" s="3" t="s">
        <v>109</v>
      </c>
      <c r="B48" t="s">
        <v>110</v>
      </c>
      <c r="C48" s="4">
        <v>0</v>
      </c>
      <c r="D48" s="4">
        <v>125236</v>
      </c>
      <c r="E48" s="4">
        <f t="shared" ref="E48" si="26">D48-C48</f>
        <v>125236</v>
      </c>
      <c r="F48" s="11" t="e">
        <f t="shared" ref="F48" si="27">-(C48-D48)/C48</f>
        <v>#DIV/0!</v>
      </c>
      <c r="G48" s="4"/>
      <c r="H48" s="4"/>
      <c r="I48" s="4"/>
      <c r="J48" s="4"/>
      <c r="K48" s="4"/>
      <c r="L48" s="4"/>
      <c r="M48" s="4"/>
      <c r="N48" s="4"/>
      <c r="O48" s="4"/>
      <c r="P48" s="4"/>
      <c r="Q48" s="4"/>
      <c r="R48" s="4"/>
      <c r="S48" s="4"/>
      <c r="T48" s="4"/>
      <c r="U48" s="4"/>
      <c r="V48" s="4"/>
    </row>
    <row r="49" spans="1:22" x14ac:dyDescent="0.25">
      <c r="A49" s="3" t="s">
        <v>111</v>
      </c>
      <c r="B49" t="s">
        <v>112</v>
      </c>
      <c r="C49" s="4">
        <v>0</v>
      </c>
      <c r="D49" s="4">
        <v>0</v>
      </c>
      <c r="E49" s="4">
        <f t="shared" ref="E49" si="28">D49-C49</f>
        <v>0</v>
      </c>
      <c r="F49" s="11" t="e">
        <f t="shared" ref="F49" si="29">-(C49-D49)/C49</f>
        <v>#DIV/0!</v>
      </c>
      <c r="G49" s="4"/>
      <c r="H49" s="4"/>
      <c r="I49" s="4"/>
      <c r="J49" s="4"/>
      <c r="K49" s="4"/>
      <c r="L49" s="4"/>
      <c r="M49" s="4"/>
      <c r="N49" s="4"/>
      <c r="O49" s="4"/>
      <c r="P49" s="4"/>
      <c r="Q49" s="4"/>
      <c r="R49" s="4"/>
      <c r="S49" s="4"/>
      <c r="T49" s="4"/>
      <c r="U49" s="4"/>
      <c r="V49" s="4"/>
    </row>
    <row r="50" spans="1:22" x14ac:dyDescent="0.25">
      <c r="A50" s="3" t="s">
        <v>113</v>
      </c>
      <c r="B50" t="s">
        <v>114</v>
      </c>
      <c r="C50" s="4">
        <v>0</v>
      </c>
      <c r="D50" s="4">
        <v>0</v>
      </c>
      <c r="E50" s="4">
        <f t="shared" ref="E50" si="30">D50-C50</f>
        <v>0</v>
      </c>
      <c r="F50" s="11" t="e">
        <f t="shared" ref="F50" si="31">-(C50-D50)/C50</f>
        <v>#DIV/0!</v>
      </c>
      <c r="G50" s="4"/>
      <c r="H50" s="4"/>
      <c r="I50" s="4"/>
      <c r="J50" s="4"/>
      <c r="K50" s="4"/>
      <c r="L50" s="4"/>
      <c r="M50" s="4"/>
      <c r="N50" s="4"/>
      <c r="O50" s="4"/>
      <c r="P50" s="4"/>
      <c r="Q50" s="4"/>
      <c r="R50" s="4"/>
      <c r="S50" s="4"/>
      <c r="T50" s="4"/>
      <c r="U50" s="4"/>
      <c r="V50" s="4"/>
    </row>
    <row r="51" spans="1:22" x14ac:dyDescent="0.25">
      <c r="A51" s="3"/>
      <c r="C51" s="4"/>
      <c r="D51" s="4"/>
      <c r="E51" s="4"/>
      <c r="F51" s="11"/>
      <c r="G51" s="4"/>
      <c r="H51" s="4"/>
      <c r="I51" s="4"/>
      <c r="J51" s="4"/>
      <c r="K51" s="4"/>
      <c r="L51" s="4"/>
      <c r="M51" s="4"/>
      <c r="N51" s="4"/>
      <c r="O51" s="4"/>
      <c r="P51" s="4"/>
      <c r="Q51" s="4"/>
      <c r="R51" s="4"/>
      <c r="S51" s="4"/>
      <c r="T51" s="4"/>
      <c r="U51" s="4"/>
      <c r="V51" s="4"/>
    </row>
    <row r="52" spans="1:22" x14ac:dyDescent="0.25">
      <c r="C52" s="4"/>
      <c r="F52" t="s">
        <v>66</v>
      </c>
      <c r="G52" s="4">
        <f t="shared" ref="G52:S52" si="32">SUM(G13:G50)</f>
        <v>0</v>
      </c>
      <c r="H52" s="4">
        <f t="shared" si="32"/>
        <v>0</v>
      </c>
      <c r="I52" s="4">
        <f t="shared" si="32"/>
        <v>0</v>
      </c>
      <c r="J52" s="4">
        <f t="shared" si="32"/>
        <v>0</v>
      </c>
      <c r="K52" s="4">
        <f t="shared" si="32"/>
        <v>0</v>
      </c>
      <c r="L52" s="4">
        <f t="shared" si="32"/>
        <v>0</v>
      </c>
      <c r="M52" s="4">
        <f t="shared" si="32"/>
        <v>0</v>
      </c>
      <c r="N52" s="4">
        <f t="shared" si="32"/>
        <v>0</v>
      </c>
      <c r="O52" s="4">
        <f t="shared" si="32"/>
        <v>0</v>
      </c>
      <c r="P52" s="4">
        <f t="shared" si="32"/>
        <v>0</v>
      </c>
      <c r="Q52" s="4">
        <f t="shared" si="32"/>
        <v>0</v>
      </c>
      <c r="R52" s="4">
        <f t="shared" si="32"/>
        <v>0</v>
      </c>
      <c r="S52" s="4">
        <f t="shared" si="32"/>
        <v>0</v>
      </c>
      <c r="T52" s="4">
        <f>SUM(T13:T50)</f>
        <v>0</v>
      </c>
      <c r="U52" s="4">
        <f t="shared" ref="U52:V52" si="33">SUM(U13:U50)</f>
        <v>0</v>
      </c>
      <c r="V52" s="4">
        <f t="shared" si="33"/>
        <v>0</v>
      </c>
    </row>
    <row r="56" spans="1:22" x14ac:dyDescent="0.25">
      <c r="C56" s="4"/>
    </row>
    <row r="58" spans="1:22" x14ac:dyDescent="0.25">
      <c r="C58" s="4"/>
    </row>
  </sheetData>
  <pageMargins left="0.7" right="0.7" top="0.75" bottom="0.75" header="0.3" footer="0.3"/>
  <pageSetup scale="4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34"/>
  <sheetViews>
    <sheetView topLeftCell="A25" zoomScaleNormal="100" workbookViewId="0">
      <selection activeCell="B23" sqref="B23"/>
    </sheetView>
  </sheetViews>
  <sheetFormatPr defaultRowHeight="15" x14ac:dyDescent="0.25"/>
  <cols>
    <col min="1" max="1" width="12.140625" customWidth="1"/>
    <col min="2" max="2" width="41.5703125" customWidth="1"/>
  </cols>
  <sheetData>
    <row r="2" spans="1:2" ht="30" x14ac:dyDescent="0.25">
      <c r="A2" s="13" t="s">
        <v>88</v>
      </c>
      <c r="B2" s="13" t="s">
        <v>89</v>
      </c>
    </row>
    <row r="3" spans="1:2" ht="93" customHeight="1" x14ac:dyDescent="0.25">
      <c r="A3" s="14" t="s">
        <v>69</v>
      </c>
      <c r="B3" s="12" t="s">
        <v>122</v>
      </c>
    </row>
    <row r="4" spans="1:2" x14ac:dyDescent="0.25">
      <c r="A4" s="15"/>
    </row>
    <row r="5" spans="1:2" ht="60" x14ac:dyDescent="0.25">
      <c r="A5" s="14" t="s">
        <v>72</v>
      </c>
      <c r="B5" s="12" t="s">
        <v>138</v>
      </c>
    </row>
    <row r="6" spans="1:2" x14ac:dyDescent="0.25">
      <c r="A6" s="15"/>
    </row>
    <row r="7" spans="1:2" ht="75" x14ac:dyDescent="0.25">
      <c r="A7" s="14" t="s">
        <v>73</v>
      </c>
      <c r="B7" s="12" t="s">
        <v>139</v>
      </c>
    </row>
    <row r="8" spans="1:2" x14ac:dyDescent="0.25">
      <c r="A8" s="15"/>
    </row>
    <row r="9" spans="1:2" ht="75" x14ac:dyDescent="0.25">
      <c r="A9" s="14" t="s">
        <v>75</v>
      </c>
      <c r="B9" s="12" t="s">
        <v>76</v>
      </c>
    </row>
    <row r="10" spans="1:2" x14ac:dyDescent="0.25">
      <c r="A10" s="15"/>
    </row>
    <row r="11" spans="1:2" ht="90" x14ac:dyDescent="0.25">
      <c r="A11" s="14" t="s">
        <v>78</v>
      </c>
      <c r="B11" s="12" t="s">
        <v>79</v>
      </c>
    </row>
    <row r="12" spans="1:2" x14ac:dyDescent="0.25">
      <c r="A12" s="15"/>
    </row>
    <row r="13" spans="1:2" ht="90" x14ac:dyDescent="0.25">
      <c r="A13" s="14" t="s">
        <v>81</v>
      </c>
      <c r="B13" s="12" t="s">
        <v>140</v>
      </c>
    </row>
    <row r="14" spans="1:2" x14ac:dyDescent="0.25">
      <c r="A14" s="15"/>
    </row>
    <row r="15" spans="1:2" ht="81.75" customHeight="1" x14ac:dyDescent="0.25">
      <c r="A15" s="14" t="s">
        <v>83</v>
      </c>
      <c r="B15" s="12" t="s">
        <v>123</v>
      </c>
    </row>
    <row r="16" spans="1:2" x14ac:dyDescent="0.25">
      <c r="A16" s="15"/>
    </row>
    <row r="17" spans="1:2" ht="75" x14ac:dyDescent="0.25">
      <c r="A17" s="14" t="s">
        <v>85</v>
      </c>
      <c r="B17" s="12" t="s">
        <v>139</v>
      </c>
    </row>
    <row r="18" spans="1:2" x14ac:dyDescent="0.25">
      <c r="A18" s="15"/>
    </row>
    <row r="19" spans="1:2" ht="90" x14ac:dyDescent="0.25">
      <c r="A19" s="14" t="s">
        <v>87</v>
      </c>
      <c r="B19" s="12" t="s">
        <v>79</v>
      </c>
    </row>
    <row r="20" spans="1:2" x14ac:dyDescent="0.25">
      <c r="A20" s="15"/>
    </row>
    <row r="21" spans="1:2" ht="60" x14ac:dyDescent="0.25">
      <c r="A21" s="14" t="s">
        <v>124</v>
      </c>
      <c r="B21" s="12" t="s">
        <v>138</v>
      </c>
    </row>
    <row r="22" spans="1:2" x14ac:dyDescent="0.25">
      <c r="A22" s="15"/>
    </row>
    <row r="23" spans="1:2" ht="75" x14ac:dyDescent="0.25">
      <c r="A23" s="14" t="s">
        <v>125</v>
      </c>
      <c r="B23" s="12" t="s">
        <v>86</v>
      </c>
    </row>
    <row r="24" spans="1:2" x14ac:dyDescent="0.25">
      <c r="A24" s="15"/>
    </row>
    <row r="25" spans="1:2" ht="90" x14ac:dyDescent="0.25">
      <c r="A25" s="14" t="s">
        <v>126</v>
      </c>
      <c r="B25" s="12" t="s">
        <v>122</v>
      </c>
    </row>
    <row r="26" spans="1:2" x14ac:dyDescent="0.25">
      <c r="A26" s="15"/>
    </row>
    <row r="27" spans="1:2" ht="75" x14ac:dyDescent="0.25">
      <c r="A27" s="14" t="s">
        <v>127</v>
      </c>
      <c r="B27" s="12" t="s">
        <v>86</v>
      </c>
    </row>
    <row r="28" spans="1:2" x14ac:dyDescent="0.25">
      <c r="A28" s="15"/>
    </row>
    <row r="29" spans="1:2" ht="75" x14ac:dyDescent="0.25">
      <c r="A29" s="14" t="s">
        <v>128</v>
      </c>
      <c r="B29" s="12" t="s">
        <v>76</v>
      </c>
    </row>
    <row r="30" spans="1:2" x14ac:dyDescent="0.25">
      <c r="A30" s="14"/>
      <c r="B30" s="12"/>
    </row>
    <row r="31" spans="1:2" ht="75" x14ac:dyDescent="0.25">
      <c r="A31" s="14" t="s">
        <v>136</v>
      </c>
      <c r="B31" s="12" t="s">
        <v>139</v>
      </c>
    </row>
    <row r="32" spans="1:2" x14ac:dyDescent="0.25">
      <c r="A32" s="14"/>
      <c r="B32" s="12"/>
    </row>
    <row r="33" spans="1:2" ht="60" x14ac:dyDescent="0.25">
      <c r="A33" s="14" t="s">
        <v>137</v>
      </c>
      <c r="B33" s="12" t="s">
        <v>138</v>
      </c>
    </row>
    <row r="34" spans="1:2" x14ac:dyDescent="0.25">
      <c r="A34" s="15"/>
    </row>
  </sheetData>
  <pageMargins left="0.7" right="0.7" top="0.75" bottom="0.75" header="0.3" footer="0.3"/>
  <pageSetup scale="5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Initial Allot Final Allot 15 16</vt:lpstr>
      <vt:lpstr>Explanations</vt:lpstr>
    </vt:vector>
  </TitlesOfParts>
  <Company>RCS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Parker Turpin</dc:creator>
  <cp:lastModifiedBy>Annie Ellis</cp:lastModifiedBy>
  <cp:lastPrinted>2015-12-01T15:40:45Z</cp:lastPrinted>
  <dcterms:created xsi:type="dcterms:W3CDTF">2014-01-10T19:11:18Z</dcterms:created>
  <dcterms:modified xsi:type="dcterms:W3CDTF">2016-10-14T18:18:37Z</dcterms:modified>
</cp:coreProperties>
</file>